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04"/>
  <workbookPr defaultThemeVersion="166925"/>
  <xr:revisionPtr revIDLastSave="17" documentId="11_924805B546FA86936262E6F9983E8C1851038381" xr6:coauthVersionLast="47" xr6:coauthVersionMax="47" xr10:uidLastSave="{88A42616-8FD4-4A74-851A-DCDF07482C2D}"/>
  <bookViews>
    <workbookView xWindow="240" yWindow="105" windowWidth="14805" windowHeight="8010" xr2:uid="{00000000-000D-0000-FFFF-FFFF00000000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1" l="1"/>
  <c r="I14" i="1"/>
  <c r="F14" i="1"/>
  <c r="C14" i="1"/>
  <c r="M13" i="1"/>
  <c r="L13" i="1"/>
  <c r="J13" i="1"/>
  <c r="I13" i="1"/>
  <c r="G13" i="1"/>
  <c r="F13" i="1"/>
  <c r="C13" i="1"/>
  <c r="M12" i="1"/>
  <c r="L12" i="1"/>
  <c r="J12" i="1"/>
  <c r="I12" i="1"/>
  <c r="G12" i="1"/>
  <c r="F12" i="1"/>
  <c r="C12" i="1"/>
  <c r="M11" i="1"/>
  <c r="L11" i="1"/>
  <c r="J11" i="1"/>
  <c r="I11" i="1"/>
  <c r="G11" i="1"/>
  <c r="F11" i="1"/>
  <c r="C11" i="1"/>
  <c r="M10" i="1"/>
  <c r="L10" i="1"/>
  <c r="J10" i="1"/>
  <c r="I10" i="1"/>
  <c r="G10" i="1"/>
  <c r="F10" i="1"/>
  <c r="C10" i="1"/>
  <c r="M9" i="1"/>
  <c r="L9" i="1"/>
  <c r="J9" i="1"/>
  <c r="I9" i="1"/>
  <c r="G9" i="1"/>
  <c r="F9" i="1"/>
  <c r="C9" i="1"/>
  <c r="M8" i="1"/>
  <c r="L8" i="1"/>
  <c r="J8" i="1"/>
  <c r="I8" i="1"/>
  <c r="G8" i="1"/>
  <c r="F8" i="1"/>
  <c r="C8" i="1"/>
  <c r="M7" i="1"/>
  <c r="L7" i="1"/>
  <c r="J7" i="1"/>
  <c r="I7" i="1"/>
  <c r="G7" i="1"/>
  <c r="F7" i="1"/>
  <c r="C7" i="1"/>
  <c r="M6" i="1"/>
  <c r="L6" i="1"/>
  <c r="J6" i="1"/>
  <c r="I6" i="1"/>
  <c r="G6" i="1"/>
  <c r="F6" i="1"/>
  <c r="C6" i="1"/>
  <c r="M5" i="1"/>
  <c r="L5" i="1"/>
  <c r="J5" i="1"/>
  <c r="I5" i="1"/>
  <c r="G5" i="1"/>
  <c r="F5" i="1"/>
  <c r="C5" i="1"/>
</calcChain>
</file>

<file path=xl/sharedStrings.xml><?xml version="1.0" encoding="utf-8"?>
<sst xmlns="http://schemas.openxmlformats.org/spreadsheetml/2006/main" count="29" uniqueCount="24">
  <si>
    <t>NSF Prognose verdiskaping gren 2023</t>
  </si>
  <si>
    <t>Alpint</t>
  </si>
  <si>
    <t>% av tot</t>
  </si>
  <si>
    <t>Freeski</t>
  </si>
  <si>
    <t>Hopp</t>
  </si>
  <si>
    <t>Pr renn</t>
  </si>
  <si>
    <t>Kombinert</t>
  </si>
  <si>
    <t>Langrenn</t>
  </si>
  <si>
    <t>Telemark</t>
  </si>
  <si>
    <t>Sum</t>
  </si>
  <si>
    <t>Gren</t>
  </si>
  <si>
    <t xml:space="preserve">Inntekter </t>
  </si>
  <si>
    <t>Infront TV</t>
  </si>
  <si>
    <t>NRK TV</t>
  </si>
  <si>
    <t>Marked</t>
  </si>
  <si>
    <t>Kostnader</t>
  </si>
  <si>
    <t>Dir arr.kost</t>
  </si>
  <si>
    <t>Andre arr.kost</t>
  </si>
  <si>
    <t>Lønn</t>
  </si>
  <si>
    <t>Resultat</t>
  </si>
  <si>
    <t>Res. per WC-renn</t>
  </si>
  <si>
    <t>Antall renn</t>
  </si>
  <si>
    <t>* Tallene bygger på lekket prognose fra NSF for 2023</t>
  </si>
  <si>
    <t xml:space="preserve">* Fordeling av arrangementskostnader synes høy for hopp, samtidig som at fordeling av inntekter fra NRK TV mellom hopp, kombinert og langrenn synes å være i utakt med virekligheten.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</si>
</sst>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/>
    <xf numFmtId="164" fontId="2" fillId="0" borderId="0" xfId="0" applyNumberFormat="1" applyFont="1"/>
    <xf numFmtId="164" fontId="2" fillId="2" borderId="0" xfId="0" applyNumberFormat="1" applyFont="1" applyFill="1"/>
    <xf numFmtId="164" fontId="0" fillId="0" borderId="0" xfId="0" applyNumberFormat="1"/>
    <xf numFmtId="164" fontId="0" fillId="3" borderId="0" xfId="0" applyNumberFormat="1" applyFill="1"/>
    <xf numFmtId="164" fontId="3" fillId="3" borderId="0" xfId="0" applyNumberFormat="1" applyFont="1" applyFill="1"/>
    <xf numFmtId="164" fontId="0" fillId="2" borderId="0" xfId="0" applyNumberForma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workbookViewId="0">
      <selection activeCell="A17" sqref="A17"/>
    </sheetView>
  </sheetViews>
  <sheetFormatPr defaultRowHeight="15"/>
  <cols>
    <col min="1" max="1" width="22" customWidth="1"/>
    <col min="2" max="2" width="12.28515625" customWidth="1"/>
    <col min="5" max="5" width="12.28515625" customWidth="1"/>
    <col min="7" max="7" width="11.85546875" customWidth="1"/>
    <col min="8" max="8" width="12.140625" customWidth="1"/>
    <col min="10" max="10" width="11" customWidth="1"/>
    <col min="11" max="11" width="11.7109375" customWidth="1"/>
    <col min="13" max="13" width="11" customWidth="1"/>
    <col min="15" max="15" width="13.42578125" customWidth="1"/>
  </cols>
  <sheetData>
    <row r="1" spans="1:15" ht="18.75">
      <c r="A1" s="1" t="s">
        <v>0</v>
      </c>
      <c r="G1" s="2"/>
      <c r="J1" s="2"/>
      <c r="M1" s="2"/>
    </row>
    <row r="2" spans="1:15">
      <c r="G2" s="2"/>
      <c r="J2" s="2"/>
      <c r="M2" s="2"/>
    </row>
    <row r="3" spans="1:15">
      <c r="B3" s="3" t="s">
        <v>1</v>
      </c>
      <c r="C3" s="3" t="s">
        <v>2</v>
      </c>
      <c r="D3" s="3" t="s">
        <v>3</v>
      </c>
      <c r="E3" s="3" t="s">
        <v>4</v>
      </c>
      <c r="F3" s="3" t="s">
        <v>2</v>
      </c>
      <c r="G3" s="4" t="s">
        <v>5</v>
      </c>
      <c r="H3" s="3" t="s">
        <v>6</v>
      </c>
      <c r="I3" s="3" t="s">
        <v>2</v>
      </c>
      <c r="J3" s="4" t="s">
        <v>5</v>
      </c>
      <c r="K3" s="3" t="s">
        <v>7</v>
      </c>
      <c r="L3" s="3" t="s">
        <v>2</v>
      </c>
      <c r="M3" s="4" t="s">
        <v>5</v>
      </c>
      <c r="N3" s="3" t="s">
        <v>8</v>
      </c>
      <c r="O3" s="3" t="s">
        <v>9</v>
      </c>
    </row>
    <row r="4" spans="1:15">
      <c r="A4" s="5" t="s">
        <v>10</v>
      </c>
      <c r="G4" s="2"/>
      <c r="J4" s="2"/>
      <c r="M4" s="2"/>
    </row>
    <row r="5" spans="1:15">
      <c r="A5" s="5" t="s">
        <v>11</v>
      </c>
      <c r="B5" s="6">
        <v>18536034</v>
      </c>
      <c r="C5" s="6">
        <f>B5*100/O5</f>
        <v>16.404150589401393</v>
      </c>
      <c r="D5" s="6">
        <v>0</v>
      </c>
      <c r="E5" s="6">
        <v>46803029</v>
      </c>
      <c r="F5" s="6">
        <f>E5*100/O5</f>
        <v>41.420075931891397</v>
      </c>
      <c r="G5" s="7">
        <f>E5/E15</f>
        <v>3900252.4166666665</v>
      </c>
      <c r="H5" s="6">
        <v>11691218</v>
      </c>
      <c r="I5" s="6">
        <f>H5*100/O5</f>
        <v>10.346576869977698</v>
      </c>
      <c r="J5" s="7">
        <f>H5/H15</f>
        <v>1670174</v>
      </c>
      <c r="K5" s="6">
        <v>35883658</v>
      </c>
      <c r="L5" s="6">
        <f>K5*100/O5</f>
        <v>31.756573684024215</v>
      </c>
      <c r="M5" s="7">
        <f>K5/K15</f>
        <v>2760281.3846153845</v>
      </c>
      <c r="N5" s="6">
        <v>82061</v>
      </c>
      <c r="O5" s="6">
        <v>112996000</v>
      </c>
    </row>
    <row r="6" spans="1:15">
      <c r="A6" t="s">
        <v>12</v>
      </c>
      <c r="B6" s="8">
        <v>13437471</v>
      </c>
      <c r="C6" s="8">
        <f t="shared" ref="C6:C14" si="0">B6*100/O6</f>
        <v>19.48193667178937</v>
      </c>
      <c r="D6" s="8"/>
      <c r="E6" s="9">
        <v>34809449</v>
      </c>
      <c r="F6" s="9">
        <f t="shared" ref="F6:F14" si="1">E6*100/O6</f>
        <v>50.467493548293561</v>
      </c>
      <c r="G6" s="7">
        <f>E6/E15</f>
        <v>2900787.4166666665</v>
      </c>
      <c r="H6" s="9">
        <v>5374988</v>
      </c>
      <c r="I6" s="9">
        <f t="shared" ref="I6:I14" si="2">H6*100/O6</f>
        <v>7.7927740887870796</v>
      </c>
      <c r="J6" s="7">
        <f>H6/H15</f>
        <v>767855.42857142852</v>
      </c>
      <c r="K6" s="9">
        <v>15352091</v>
      </c>
      <c r="L6" s="9">
        <f t="shared" ref="L6:L14" si="3">K6*100/O6</f>
        <v>22.257794241308318</v>
      </c>
      <c r="M6" s="7">
        <f>K6/K15</f>
        <v>1180930.076923077</v>
      </c>
      <c r="N6" s="8"/>
      <c r="O6" s="8">
        <v>68974000</v>
      </c>
    </row>
    <row r="7" spans="1:15">
      <c r="A7" t="s">
        <v>13</v>
      </c>
      <c r="B7" s="8">
        <v>2076563</v>
      </c>
      <c r="C7" s="8">
        <f t="shared" si="0"/>
        <v>8.8364382978723413</v>
      </c>
      <c r="D7" s="8"/>
      <c r="E7" s="9">
        <v>5476914</v>
      </c>
      <c r="F7" s="9">
        <f t="shared" si="1"/>
        <v>23.306017021276595</v>
      </c>
      <c r="G7" s="7">
        <f>E7/E15</f>
        <v>456409.5</v>
      </c>
      <c r="H7" s="9">
        <v>4959563</v>
      </c>
      <c r="I7" s="9">
        <f t="shared" si="2"/>
        <v>21.104523404255318</v>
      </c>
      <c r="J7" s="7">
        <f>H7/H15</f>
        <v>708509</v>
      </c>
      <c r="K7" s="9">
        <v>10904900</v>
      </c>
      <c r="L7" s="9">
        <f t="shared" si="3"/>
        <v>46.403829787234045</v>
      </c>
      <c r="M7" s="7">
        <f>K7/K15</f>
        <v>838838.4615384615</v>
      </c>
      <c r="N7" s="8">
        <v>82061</v>
      </c>
      <c r="O7" s="8">
        <v>23500000</v>
      </c>
    </row>
    <row r="8" spans="1:15">
      <c r="A8" t="s">
        <v>14</v>
      </c>
      <c r="B8" s="8">
        <v>3022000</v>
      </c>
      <c r="C8" s="8">
        <f t="shared" si="0"/>
        <v>14.725660267030504</v>
      </c>
      <c r="D8" s="8"/>
      <c r="E8" s="9">
        <v>6516667</v>
      </c>
      <c r="F8" s="9">
        <f t="shared" si="1"/>
        <v>31.754541467693208</v>
      </c>
      <c r="G8" s="7">
        <f>E8/E15</f>
        <v>543055.58333333337</v>
      </c>
      <c r="H8" s="9">
        <v>1356667</v>
      </c>
      <c r="I8" s="9">
        <f t="shared" si="2"/>
        <v>6.6107932950004873</v>
      </c>
      <c r="J8" s="7">
        <f>H8/H15</f>
        <v>193809.57142857142</v>
      </c>
      <c r="K8" s="9">
        <v>9626667</v>
      </c>
      <c r="L8" s="9">
        <f t="shared" si="3"/>
        <v>46.909009843095212</v>
      </c>
      <c r="M8" s="7">
        <f>K8/K15</f>
        <v>740512.84615384613</v>
      </c>
      <c r="N8" s="8">
        <v>0</v>
      </c>
      <c r="O8" s="8">
        <v>20522000</v>
      </c>
    </row>
    <row r="9" spans="1:15">
      <c r="A9" s="5" t="s">
        <v>15</v>
      </c>
      <c r="B9" s="6">
        <v>14091597</v>
      </c>
      <c r="C9" s="6">
        <f t="shared" si="0"/>
        <v>19.079344655322906</v>
      </c>
      <c r="D9" s="6">
        <v>96356</v>
      </c>
      <c r="E9" s="6">
        <v>29656609</v>
      </c>
      <c r="F9" s="6">
        <f t="shared" si="1"/>
        <v>40.153622362259661</v>
      </c>
      <c r="G9" s="7">
        <f>E9/E15</f>
        <v>2471384.0833333335</v>
      </c>
      <c r="H9" s="6">
        <v>7569889</v>
      </c>
      <c r="I9" s="6">
        <f t="shared" si="2"/>
        <v>10.249265660488136</v>
      </c>
      <c r="J9" s="7">
        <f>H9/H15</f>
        <v>1081412.7142857143</v>
      </c>
      <c r="K9" s="6">
        <v>21874983</v>
      </c>
      <c r="L9" s="6">
        <f t="shared" si="3"/>
        <v>29.617674986470973</v>
      </c>
      <c r="M9" s="7">
        <f>K9/K15</f>
        <v>1682691</v>
      </c>
      <c r="N9" s="10">
        <v>568433</v>
      </c>
      <c r="O9" s="6">
        <v>73857867</v>
      </c>
    </row>
    <row r="10" spans="1:15">
      <c r="A10" t="s">
        <v>16</v>
      </c>
      <c r="B10" s="8">
        <v>12200000</v>
      </c>
      <c r="C10" s="8">
        <f t="shared" si="0"/>
        <v>21.199939145748452</v>
      </c>
      <c r="D10" s="8"/>
      <c r="E10" s="8">
        <v>23051487</v>
      </c>
      <c r="F10" s="8">
        <f t="shared" si="1"/>
        <v>40.056567345820618</v>
      </c>
      <c r="G10" s="7">
        <f>E10/E15</f>
        <v>1920957.25</v>
      </c>
      <c r="H10" s="8">
        <v>5011263</v>
      </c>
      <c r="I10" s="8">
        <f t="shared" si="2"/>
        <v>8.7080713642082639</v>
      </c>
      <c r="J10" s="7">
        <f>H10/H15</f>
        <v>715894.71428571432</v>
      </c>
      <c r="K10" s="8">
        <v>16784585</v>
      </c>
      <c r="L10" s="8">
        <f t="shared" si="3"/>
        <v>29.166572179232976</v>
      </c>
      <c r="M10" s="7">
        <f>K10/K15</f>
        <v>1291121.923076923</v>
      </c>
      <c r="N10" s="8">
        <v>500000</v>
      </c>
      <c r="O10" s="8">
        <v>57547335</v>
      </c>
    </row>
    <row r="11" spans="1:15">
      <c r="A11" t="s">
        <v>17</v>
      </c>
      <c r="B11" s="8">
        <v>945732</v>
      </c>
      <c r="C11" s="8">
        <f t="shared" si="0"/>
        <v>10.380335259105562</v>
      </c>
      <c r="D11" s="8"/>
      <c r="E11" s="8">
        <v>4243388</v>
      </c>
      <c r="F11" s="8">
        <f t="shared" si="1"/>
        <v>46.575340661482784</v>
      </c>
      <c r="G11" s="7">
        <f>E11/E15</f>
        <v>353615.66666666669</v>
      </c>
      <c r="H11" s="8">
        <v>1219606</v>
      </c>
      <c r="I11" s="8">
        <f t="shared" si="2"/>
        <v>13.386370730837806</v>
      </c>
      <c r="J11" s="7">
        <f>H11/H15</f>
        <v>174229.42857142858</v>
      </c>
      <c r="K11" s="8">
        <v>2702077</v>
      </c>
      <c r="L11" s="8">
        <f t="shared" si="3"/>
        <v>29.657942372594121</v>
      </c>
      <c r="M11" s="7">
        <f>K11/K15</f>
        <v>207852.07692307694</v>
      </c>
      <c r="N11" s="8"/>
      <c r="O11" s="8">
        <v>9110804</v>
      </c>
    </row>
    <row r="12" spans="1:15">
      <c r="A12" t="s">
        <v>18</v>
      </c>
      <c r="B12" s="8">
        <v>945865</v>
      </c>
      <c r="C12" s="8">
        <f t="shared" si="0"/>
        <v>13.137510194829582</v>
      </c>
      <c r="D12" s="8"/>
      <c r="E12" s="8">
        <v>2361734</v>
      </c>
      <c r="F12" s="8">
        <f t="shared" si="1"/>
        <v>32.803100339346152</v>
      </c>
      <c r="G12" s="7">
        <f>E12/E15</f>
        <v>196811.16666666666</v>
      </c>
      <c r="H12" s="8">
        <v>1339019</v>
      </c>
      <c r="I12" s="8">
        <f t="shared" si="2"/>
        <v>18.598188709351241</v>
      </c>
      <c r="J12" s="7">
        <f>H12/H15</f>
        <v>191288.42857142858</v>
      </c>
      <c r="K12" s="8">
        <v>2388321</v>
      </c>
      <c r="L12" s="8">
        <f t="shared" si="3"/>
        <v>33.172378178731194</v>
      </c>
      <c r="M12" s="7">
        <f>K12/K15</f>
        <v>183717</v>
      </c>
      <c r="N12" s="8">
        <v>68433</v>
      </c>
      <c r="O12" s="8">
        <v>7199728</v>
      </c>
    </row>
    <row r="13" spans="1:15">
      <c r="A13" s="5" t="s">
        <v>19</v>
      </c>
      <c r="B13" s="6">
        <v>4444437</v>
      </c>
      <c r="C13" s="6">
        <f t="shared" si="0"/>
        <v>11.355771620480722</v>
      </c>
      <c r="D13" s="6">
        <v>-96356</v>
      </c>
      <c r="E13" s="6">
        <v>17146421</v>
      </c>
      <c r="F13" s="6">
        <f t="shared" si="1"/>
        <v>43.81001260330941</v>
      </c>
      <c r="G13" s="7">
        <f>E13/E15</f>
        <v>1428868.4166666667</v>
      </c>
      <c r="H13" s="6">
        <v>4121329</v>
      </c>
      <c r="I13" s="6">
        <f t="shared" si="2"/>
        <v>10.530213589902207</v>
      </c>
      <c r="J13" s="7">
        <f>H13/H15</f>
        <v>588761.28571428568</v>
      </c>
      <c r="K13" s="6">
        <v>14008675</v>
      </c>
      <c r="L13" s="6">
        <f t="shared" si="3"/>
        <v>35.792905604362886</v>
      </c>
      <c r="M13" s="7">
        <f>K13/K15</f>
        <v>1077590.3846153845</v>
      </c>
      <c r="N13" s="6">
        <v>-486372</v>
      </c>
      <c r="O13" s="6">
        <v>39138133</v>
      </c>
    </row>
    <row r="14" spans="1:15">
      <c r="A14" t="s">
        <v>20</v>
      </c>
      <c r="B14" s="8">
        <v>1481479</v>
      </c>
      <c r="C14" s="8">
        <f t="shared" si="0"/>
        <v>105.98723699554296</v>
      </c>
      <c r="D14" s="8">
        <v>0</v>
      </c>
      <c r="E14" s="8">
        <v>1428868</v>
      </c>
      <c r="F14" s="8">
        <f t="shared" si="1"/>
        <v>102.22336688629909</v>
      </c>
      <c r="G14" s="7"/>
      <c r="H14" s="8">
        <v>588761</v>
      </c>
      <c r="I14" s="8">
        <f t="shared" si="2"/>
        <v>42.120847909914936</v>
      </c>
      <c r="J14" s="11"/>
      <c r="K14" s="8">
        <v>1077590</v>
      </c>
      <c r="L14" s="8">
        <f t="shared" si="3"/>
        <v>77.092410161755339</v>
      </c>
      <c r="M14" s="7"/>
      <c r="N14" s="8">
        <v>-60796</v>
      </c>
      <c r="O14" s="8">
        <v>1397790</v>
      </c>
    </row>
    <row r="15" spans="1:15">
      <c r="A15" s="5" t="s">
        <v>21</v>
      </c>
      <c r="B15" s="5"/>
      <c r="C15" s="5"/>
      <c r="D15" s="5"/>
      <c r="E15" s="5">
        <v>12</v>
      </c>
      <c r="F15" s="5"/>
      <c r="G15" s="12"/>
      <c r="H15" s="5">
        <v>7</v>
      </c>
      <c r="I15" s="5"/>
      <c r="J15" s="12"/>
      <c r="K15" s="5">
        <v>13</v>
      </c>
      <c r="L15" s="5"/>
      <c r="M15" s="12"/>
      <c r="N15" s="5">
        <v>8</v>
      </c>
      <c r="O15" s="5"/>
    </row>
    <row r="17" spans="1:1">
      <c r="A17" t="s">
        <v>22</v>
      </c>
    </row>
    <row r="18" spans="1:1">
      <c r="A1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Audun Høisæther</cp:lastModifiedBy>
  <cp:revision/>
  <dcterms:created xsi:type="dcterms:W3CDTF">2023-09-07T11:04:33Z</dcterms:created>
  <dcterms:modified xsi:type="dcterms:W3CDTF">2023-10-13T13:29:00Z</dcterms:modified>
  <cp:category/>
  <cp:contentStatus/>
</cp:coreProperties>
</file>